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abuhamad\Desktop\"/>
    </mc:Choice>
  </mc:AlternateContent>
  <xr:revisionPtr revIDLastSave="0" documentId="13_ncr:1000001_{76C488E0-B225-964B-97D3-E36E64FEB4D1}" xr6:coauthVersionLast="47" xr6:coauthVersionMax="47" xr10:uidLastSave="{00000000-0000-0000-0000-000000000000}"/>
  <bookViews>
    <workbookView xWindow="0" yWindow="0" windowWidth="47925" windowHeight="17700" xr2:uid="{00000000-000D-0000-FFFF-FFFF00000000}"/>
  </bookViews>
  <sheets>
    <sheet name="AABuhama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41" i="1"/>
  <c r="D9" i="1"/>
  <c r="D10" i="1"/>
  <c r="D11" i="1"/>
  <c r="D29" i="1"/>
  <c r="D38" i="1"/>
  <c r="H31" i="1"/>
  <c r="D31" i="1"/>
  <c r="H33" i="1"/>
  <c r="H22" i="1"/>
  <c r="H35" i="1"/>
  <c r="D33" i="1"/>
  <c r="D22" i="1"/>
  <c r="H24" i="1"/>
  <c r="H37" i="1"/>
  <c r="D37" i="1"/>
  <c r="D35" i="1"/>
  <c r="H26" i="1"/>
  <c r="D24" i="1"/>
  <c r="D26" i="1"/>
  <c r="H28" i="1"/>
  <c r="D28" i="1"/>
</calcChain>
</file>

<file path=xl/sharedStrings.xml><?xml version="1.0" encoding="utf-8"?>
<sst xmlns="http://schemas.openxmlformats.org/spreadsheetml/2006/main" count="35" uniqueCount="21">
  <si>
    <t>%</t>
  </si>
  <si>
    <t>base speed</t>
  </si>
  <si>
    <t>final speed</t>
  </si>
  <si>
    <t>hrs</t>
  </si>
  <si>
    <t>Original Construction time</t>
  </si>
  <si>
    <t>Net</t>
  </si>
  <si>
    <t>final speed improvement</t>
  </si>
  <si>
    <t>unit/hr</t>
  </si>
  <si>
    <t>improvment proportion</t>
  </si>
  <si>
    <t>By AABuhamad (25-MAR-2024)</t>
  </si>
  <si>
    <t>day - يوم</t>
  </si>
  <si>
    <t>hr - ساعة</t>
  </si>
  <si>
    <t>min - دقيقة</t>
  </si>
  <si>
    <t>sec -  ثانية</t>
  </si>
  <si>
    <t>Construction Time Duration prior Title
وقت المطلوب للبناء قبل اكتساب المنصب</t>
  </si>
  <si>
    <t>Construction Time Duration with Title
الوقت المتوقع بعد اكتساب المنصب</t>
  </si>
  <si>
    <t>Current Construction Buffs
المسرعات الحالية (قبل المنصب)</t>
  </si>
  <si>
    <t>Title Extra Boost
مقدار تسريع المنصب</t>
  </si>
  <si>
    <t>حاسبة مسرعات منصب العاصمة</t>
  </si>
  <si>
    <t>Capitol Title Buff Calculator</t>
  </si>
  <si>
    <t>Time Saved
مقدار توفير الوقت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</si>
</sst>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rgb="FF3F3F7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E4E4E4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 style="medium">
        <color theme="0" tint="-0.499984740745262"/>
      </left>
      <right style="thin">
        <color theme="0" tint="-0.14999847407452621"/>
      </right>
      <top style="medium">
        <color theme="0" tint="-0.499984740745262"/>
      </top>
      <bottom style="thin">
        <color theme="0" tint="-0.14999847407452621"/>
      </bottom>
      <diagonal/>
    </border>
  </borders>
  <cellStyleXfs count="7">
    <xf numFmtId="0" fontId="0" fillId="0" borderId="0"/>
    <xf numFmtId="0" fontId="2" fillId="2" borderId="1" applyNumberFormat="0" applyAlignment="0" applyProtection="0"/>
    <xf numFmtId="0" fontId="3" fillId="3" borderId="1" applyNumberFormat="0" applyAlignment="0" applyProtection="0"/>
    <xf numFmtId="0" fontId="4" fillId="0" borderId="2" applyNumberFormat="0" applyFill="0" applyAlignment="0" applyProtection="0"/>
    <xf numFmtId="0" fontId="5" fillId="4" borderId="3" applyNumberFormat="0" applyAlignment="0" applyProtection="0"/>
    <xf numFmtId="0" fontId="1" fillId="5" borderId="4" applyNumberFormat="0" applyFont="0" applyAlignment="0" applyProtection="0"/>
    <xf numFmtId="0" fontId="6" fillId="0" borderId="5" applyNumberFormat="0" applyFill="0" applyAlignment="0" applyProtection="0"/>
  </cellStyleXfs>
  <cellXfs count="21">
    <xf numFmtId="0" fontId="0" fillId="0" borderId="0" xfId="0"/>
    <xf numFmtId="164" fontId="7" fillId="6" borderId="6" xfId="1" applyNumberFormat="1" applyFont="1" applyFill="1" applyBorder="1" applyAlignment="1" applyProtection="1">
      <alignment horizontal="center" vertical="center"/>
      <protection locked="0"/>
    </xf>
    <xf numFmtId="1" fontId="7" fillId="6" borderId="6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5" borderId="4" xfId="5" applyFont="1" applyAlignment="1" applyProtection="1">
      <alignment horizontal="center"/>
    </xf>
    <xf numFmtId="0" fontId="5" fillId="4" borderId="3" xfId="4" applyAlignment="1" applyProtection="1">
      <alignment horizontal="right" vertical="center" wrapText="1"/>
    </xf>
    <xf numFmtId="0" fontId="5" fillId="4" borderId="3" xfId="4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3" fillId="3" borderId="1" xfId="2" applyAlignment="1" applyProtection="1">
      <alignment horizontal="center"/>
    </xf>
    <xf numFmtId="10" fontId="3" fillId="3" borderId="1" xfId="2" applyNumberFormat="1" applyAlignment="1" applyProtection="1">
      <alignment horizontal="center"/>
    </xf>
    <xf numFmtId="0" fontId="5" fillId="4" borderId="3" xfId="4" applyProtection="1"/>
    <xf numFmtId="164" fontId="4" fillId="0" borderId="2" xfId="3" applyNumberFormat="1" applyAlignment="1" applyProtection="1">
      <alignment horizontal="center"/>
    </xf>
    <xf numFmtId="0" fontId="4" fillId="0" borderId="2" xfId="3" applyProtection="1"/>
    <xf numFmtId="164" fontId="3" fillId="3" borderId="1" xfId="2" applyNumberFormat="1" applyAlignment="1" applyProtection="1">
      <alignment horizontal="center"/>
    </xf>
    <xf numFmtId="2" fontId="3" fillId="3" borderId="1" xfId="2" applyNumberFormat="1" applyAlignment="1" applyProtection="1">
      <alignment horizontal="center"/>
    </xf>
    <xf numFmtId="1" fontId="7" fillId="7" borderId="6" xfId="1" applyNumberFormat="1" applyFont="1" applyFill="1" applyBorder="1" applyAlignment="1" applyProtection="1">
      <alignment horizontal="center"/>
      <protection hidden="1"/>
    </xf>
    <xf numFmtId="0" fontId="5" fillId="4" borderId="3" xfId="4" applyAlignment="1" applyProtection="1">
      <alignment horizontal="center" vertical="center" wrapText="1"/>
    </xf>
    <xf numFmtId="0" fontId="5" fillId="4" borderId="3" xfId="4" applyAlignment="1" applyProtection="1">
      <alignment horizontal="center" vertical="center"/>
    </xf>
    <xf numFmtId="0" fontId="6" fillId="0" borderId="0" xfId="6" applyBorder="1" applyAlignment="1" applyProtection="1">
      <alignment horizontal="center"/>
    </xf>
    <xf numFmtId="0" fontId="6" fillId="0" borderId="5" xfId="6" applyAlignment="1" applyProtection="1">
      <alignment horizontal="center"/>
    </xf>
  </cellXfs>
  <cellStyles count="7">
    <cellStyle name="Calculation" xfId="2" builtinId="22"/>
    <cellStyle name="Check Cell" xfId="4" builtinId="23"/>
    <cellStyle name="Heading 1" xfId="6" builtinId="16"/>
    <cellStyle name="Input" xfId="1" builtinId="20"/>
    <cellStyle name="Linked Cell" xfId="3" builtinId="24"/>
    <cellStyle name="Normal" xfId="0" builtinId="0"/>
    <cellStyle name="Note" xfId="5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518948</xdr:colOff>
      <xdr:row>3</xdr:row>
      <xdr:rowOff>183931</xdr:rowOff>
    </xdr:from>
    <xdr:to>
      <xdr:col>4</xdr:col>
      <xdr:colOff>39414</xdr:colOff>
      <xdr:row>5</xdr:row>
      <xdr:rowOff>131380</xdr:rowOff>
    </xdr:to>
    <xdr:sp macro="" textlink="">
      <xdr:nvSpPr>
        <xdr:cNvPr id="2" name="5-Point Sta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91103" y="880241"/>
          <a:ext cx="157656" cy="157656"/>
        </a:xfrm>
        <a:prstGeom prst="star5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84705</xdr:colOff>
      <xdr:row>41</xdr:row>
      <xdr:rowOff>168757</xdr:rowOff>
    </xdr:from>
    <xdr:to>
      <xdr:col>5</xdr:col>
      <xdr:colOff>643758</xdr:colOff>
      <xdr:row>72</xdr:row>
      <xdr:rowOff>170793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84705" y="5765367"/>
          <a:ext cx="3252314" cy="5874172"/>
          <a:chOff x="84705" y="5807557"/>
          <a:chExt cx="3122639" cy="5907536"/>
        </a:xfrm>
      </xdr:grpSpPr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4705" y="5807557"/>
            <a:ext cx="3122639" cy="5907536"/>
          </a:xfrm>
          <a:prstGeom prst="rect">
            <a:avLst/>
          </a:prstGeom>
        </xdr:spPr>
      </xdr:pic>
      <xdr:sp macro="" textlink="">
        <xdr:nvSpPr>
          <xdr:cNvPr id="4" name="5-Point Star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2895598" y="8773886"/>
            <a:ext cx="154654" cy="157656"/>
          </a:xfrm>
          <a:prstGeom prst="star5">
            <a:avLst/>
          </a:prstGeom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3"/>
  <sheetViews>
    <sheetView showGridLines="0" showRowColHeaders="0" tabSelected="1" zoomScale="175" zoomScaleNormal="175" workbookViewId="0">
      <selection activeCell="D13" sqref="D13"/>
    </sheetView>
  </sheetViews>
  <sheetFormatPr defaultColWidth="0" defaultRowHeight="15" zeroHeight="1" x14ac:dyDescent="0.2"/>
  <cols>
    <col min="1" max="1" width="2.15234375" style="3" customWidth="1"/>
    <col min="2" max="2" width="25.01953125" style="3" customWidth="1"/>
    <col min="3" max="3" width="0.671875" style="3" customWidth="1"/>
    <col min="4" max="4" width="9.55078125" style="4" customWidth="1"/>
    <col min="5" max="5" width="0.671875" style="4" customWidth="1"/>
    <col min="6" max="6" width="9.81640625" style="3" customWidth="1"/>
    <col min="7" max="7" width="2.15234375" style="3" customWidth="1"/>
    <col min="8" max="16384" width="9.14453125" style="3" hidden="1"/>
  </cols>
  <sheetData>
    <row r="1" spans="2:6" x14ac:dyDescent="0.2"/>
    <row r="2" spans="2:6" ht="19.5" x14ac:dyDescent="0.25">
      <c r="B2" s="19" t="s">
        <v>18</v>
      </c>
      <c r="C2" s="19"/>
      <c r="D2" s="19"/>
      <c r="E2" s="19"/>
      <c r="F2" s="19"/>
    </row>
    <row r="3" spans="2:6" ht="20.25" thickBot="1" x14ac:dyDescent="0.3">
      <c r="B3" s="20" t="s">
        <v>19</v>
      </c>
      <c r="C3" s="20"/>
      <c r="D3" s="20"/>
      <c r="E3" s="20"/>
      <c r="F3" s="20"/>
    </row>
    <row r="4" spans="2:6" ht="16.5" thickTop="1" thickBot="1" x14ac:dyDescent="0.25"/>
    <row r="5" spans="2:6" ht="15.75" hidden="1" thickBot="1" x14ac:dyDescent="0.25">
      <c r="B5" s="3" t="s">
        <v>1</v>
      </c>
      <c r="D5" s="5">
        <v>100</v>
      </c>
      <c r="E5" s="5"/>
      <c r="F5" s="3" t="s">
        <v>7</v>
      </c>
    </row>
    <row r="6" spans="2:6" ht="29.25" customHeight="1" thickTop="1" thickBot="1" x14ac:dyDescent="0.25">
      <c r="B6" s="6" t="s">
        <v>16</v>
      </c>
      <c r="D6" s="1">
        <v>76.5</v>
      </c>
      <c r="E6" s="3"/>
      <c r="F6" s="7" t="s">
        <v>0</v>
      </c>
    </row>
    <row r="7" spans="2:6" ht="3.75" customHeight="1" thickTop="1" thickBot="1" x14ac:dyDescent="0.25">
      <c r="D7" s="3"/>
      <c r="E7" s="3"/>
    </row>
    <row r="8" spans="2:6" ht="29.25" customHeight="1" thickTop="1" thickBot="1" x14ac:dyDescent="0.25">
      <c r="B8" s="6" t="s">
        <v>17</v>
      </c>
      <c r="D8" s="1">
        <v>50</v>
      </c>
      <c r="E8" s="3"/>
      <c r="F8" s="7" t="s">
        <v>0</v>
      </c>
    </row>
    <row r="9" spans="2:6" ht="15.75" hidden="1" thickTop="1" x14ac:dyDescent="0.2">
      <c r="B9" s="8" t="s">
        <v>2</v>
      </c>
      <c r="D9" s="9">
        <f>D5+D6+D8</f>
        <v>226.5</v>
      </c>
      <c r="E9" s="3"/>
      <c r="F9" s="3" t="s">
        <v>7</v>
      </c>
    </row>
    <row r="10" spans="2:6" ht="15.75" hidden="1" thickTop="1" x14ac:dyDescent="0.2">
      <c r="B10" s="8" t="s">
        <v>6</v>
      </c>
      <c r="D10" s="10">
        <f>(D6+D8)/D9</f>
        <v>0.55849889624724058</v>
      </c>
      <c r="E10" s="3"/>
    </row>
    <row r="11" spans="2:6" ht="15.75" hidden="1" thickTop="1" x14ac:dyDescent="0.2">
      <c r="B11" s="8" t="s">
        <v>8</v>
      </c>
      <c r="D11" s="10">
        <f>D8/D9</f>
        <v>0.22075055187637968</v>
      </c>
      <c r="E11" s="3"/>
    </row>
    <row r="12" spans="2:6" ht="16.5" thickTop="1" thickBot="1" x14ac:dyDescent="0.25">
      <c r="B12" s="8"/>
      <c r="E12" s="3"/>
    </row>
    <row r="13" spans="2:6" ht="16.5" thickTop="1" thickBot="1" x14ac:dyDescent="0.25">
      <c r="B13" s="17" t="s">
        <v>14</v>
      </c>
      <c r="D13" s="2">
        <v>10</v>
      </c>
      <c r="E13" s="3"/>
      <c r="F13" s="11" t="s">
        <v>10</v>
      </c>
    </row>
    <row r="14" spans="2:6" ht="3.75" customHeight="1" thickTop="1" thickBot="1" x14ac:dyDescent="0.25">
      <c r="B14" s="17"/>
      <c r="D14" s="3"/>
      <c r="E14" s="3"/>
    </row>
    <row r="15" spans="2:6" ht="16.5" thickTop="1" thickBot="1" x14ac:dyDescent="0.25">
      <c r="B15" s="17"/>
      <c r="D15" s="2">
        <v>13</v>
      </c>
      <c r="E15" s="3"/>
      <c r="F15" s="11" t="s">
        <v>11</v>
      </c>
    </row>
    <row r="16" spans="2:6" ht="3.75" customHeight="1" thickTop="1" thickBot="1" x14ac:dyDescent="0.25">
      <c r="B16" s="17"/>
      <c r="D16" s="3"/>
      <c r="E16" s="3"/>
    </row>
    <row r="17" spans="2:8" ht="16.5" thickTop="1" thickBot="1" x14ac:dyDescent="0.25">
      <c r="B17" s="17"/>
      <c r="D17" s="2">
        <v>3</v>
      </c>
      <c r="E17" s="3"/>
      <c r="F17" s="11" t="s">
        <v>12</v>
      </c>
    </row>
    <row r="18" spans="2:8" ht="3.75" customHeight="1" thickTop="1" thickBot="1" x14ac:dyDescent="0.25">
      <c r="B18" s="17"/>
      <c r="D18" s="3"/>
      <c r="E18" s="3"/>
    </row>
    <row r="19" spans="2:8" ht="16.5" thickTop="1" thickBot="1" x14ac:dyDescent="0.25">
      <c r="B19" s="17"/>
      <c r="D19" s="2">
        <v>52</v>
      </c>
      <c r="E19" s="3"/>
      <c r="F19" s="11" t="s">
        <v>13</v>
      </c>
    </row>
    <row r="20" spans="2:8" ht="16.5" hidden="1" thickTop="1" thickBot="1" x14ac:dyDescent="0.25">
      <c r="B20" s="8" t="s">
        <v>5</v>
      </c>
      <c r="D20" s="12">
        <f>D13*24+D15+D17/60+D19/60/60</f>
        <v>253.06444444444446</v>
      </c>
      <c r="E20" s="3"/>
      <c r="F20" s="3" t="s">
        <v>3</v>
      </c>
    </row>
    <row r="21" spans="2:8" ht="16.5" thickTop="1" thickBot="1" x14ac:dyDescent="0.25">
      <c r="B21" s="8"/>
      <c r="E21" s="3"/>
    </row>
    <row r="22" spans="2:8" ht="16.5" thickTop="1" thickBot="1" x14ac:dyDescent="0.25">
      <c r="B22" s="17" t="s">
        <v>15</v>
      </c>
      <c r="D22" s="16">
        <f>ROUNDDOWN(H22,0)</f>
        <v>8</v>
      </c>
      <c r="E22" s="3"/>
      <c r="F22" s="11" t="s">
        <v>10</v>
      </c>
      <c r="H22" s="13">
        <f>D29/24</f>
        <v>8.2166803613768291</v>
      </c>
    </row>
    <row r="23" spans="2:8" ht="3.75" customHeight="1" thickTop="1" thickBot="1" x14ac:dyDescent="0.25">
      <c r="B23" s="17"/>
      <c r="D23" s="3"/>
      <c r="E23" s="3"/>
      <c r="H23" s="13"/>
    </row>
    <row r="24" spans="2:8" ht="16.5" thickTop="1" thickBot="1" x14ac:dyDescent="0.25">
      <c r="B24" s="17"/>
      <c r="D24" s="16">
        <f>ROUNDDOWN(H24,0)</f>
        <v>5</v>
      </c>
      <c r="E24" s="3"/>
      <c r="F24" s="11" t="s">
        <v>11</v>
      </c>
      <c r="H24" s="13">
        <f>(H22-ROUNDDOWN(H22,0))*24</f>
        <v>5.2003286730438987</v>
      </c>
    </row>
    <row r="25" spans="2:8" ht="3.75" customHeight="1" thickTop="1" thickBot="1" x14ac:dyDescent="0.25">
      <c r="B25" s="17"/>
      <c r="D25" s="3"/>
      <c r="E25" s="3"/>
      <c r="H25" s="13"/>
    </row>
    <row r="26" spans="2:8" ht="16.5" thickTop="1" thickBot="1" x14ac:dyDescent="0.25">
      <c r="B26" s="17"/>
      <c r="D26" s="16">
        <f>ROUNDDOWN(H26,0)</f>
        <v>12</v>
      </c>
      <c r="E26" s="3"/>
      <c r="F26" s="11" t="s">
        <v>12</v>
      </c>
      <c r="H26" s="13">
        <f>(H24-ROUNDDOWN(H24,0))*60</f>
        <v>12.019720382633921</v>
      </c>
    </row>
    <row r="27" spans="2:8" ht="3.75" customHeight="1" thickTop="1" thickBot="1" x14ac:dyDescent="0.25">
      <c r="B27" s="17"/>
      <c r="D27" s="3"/>
      <c r="E27" s="3"/>
      <c r="H27" s="13"/>
    </row>
    <row r="28" spans="2:8" ht="16.5" thickTop="1" thickBot="1" x14ac:dyDescent="0.25">
      <c r="B28" s="17"/>
      <c r="D28" s="16">
        <f>ROUNDDOWN(H28,0)</f>
        <v>1</v>
      </c>
      <c r="E28" s="3"/>
      <c r="F28" s="11" t="s">
        <v>13</v>
      </c>
      <c r="H28" s="13">
        <f>(H26-ROUNDDOWN(H26,0))*60</f>
        <v>1.1832229580352305</v>
      </c>
    </row>
    <row r="29" spans="2:8" ht="15.75" hidden="1" thickTop="1" x14ac:dyDescent="0.2">
      <c r="B29" s="8" t="s">
        <v>5</v>
      </c>
      <c r="D29" s="14">
        <f>D20-D20*$D$11</f>
        <v>197.20032867304391</v>
      </c>
      <c r="E29" s="3"/>
      <c r="F29" s="3" t="s">
        <v>3</v>
      </c>
    </row>
    <row r="30" spans="2:8" ht="16.5" thickTop="1" thickBot="1" x14ac:dyDescent="0.25">
      <c r="B30" s="8"/>
      <c r="E30" s="3"/>
    </row>
    <row r="31" spans="2:8" ht="16.5" thickTop="1" thickBot="1" x14ac:dyDescent="0.25">
      <c r="B31" s="17" t="s">
        <v>20</v>
      </c>
      <c r="D31" s="16">
        <f>ROUNDDOWN(H31,0)</f>
        <v>2</v>
      </c>
      <c r="E31" s="3"/>
      <c r="F31" s="11" t="s">
        <v>10</v>
      </c>
      <c r="H31" s="13">
        <f>D38/24</f>
        <v>2.3276714904750229</v>
      </c>
    </row>
    <row r="32" spans="2:8" ht="3.75" customHeight="1" thickTop="1" thickBot="1" x14ac:dyDescent="0.25">
      <c r="B32" s="17"/>
      <c r="D32" s="3"/>
      <c r="E32" s="3"/>
      <c r="H32" s="13"/>
    </row>
    <row r="33" spans="1:8" ht="16.5" thickTop="1" thickBot="1" x14ac:dyDescent="0.25">
      <c r="B33" s="18"/>
      <c r="D33" s="16">
        <f>ROUNDDOWN(H33,0)</f>
        <v>7</v>
      </c>
      <c r="E33" s="3"/>
      <c r="F33" s="11" t="s">
        <v>11</v>
      </c>
      <c r="H33" s="13">
        <f>(H31-ROUNDDOWN(H31,0))*24</f>
        <v>7.8641157714005487</v>
      </c>
    </row>
    <row r="34" spans="1:8" ht="3.75" customHeight="1" thickTop="1" thickBot="1" x14ac:dyDescent="0.25">
      <c r="B34" s="18"/>
      <c r="D34" s="3"/>
      <c r="E34" s="3"/>
      <c r="H34" s="13"/>
    </row>
    <row r="35" spans="1:8" ht="16.5" thickTop="1" thickBot="1" x14ac:dyDescent="0.25">
      <c r="B35" s="18"/>
      <c r="D35" s="16">
        <f>ROUNDDOWN(H35,0)</f>
        <v>51</v>
      </c>
      <c r="E35" s="3"/>
      <c r="F35" s="11" t="s">
        <v>12</v>
      </c>
      <c r="H35" s="13">
        <f>(H33-ROUNDDOWN(H33,0))*60</f>
        <v>51.846946284032924</v>
      </c>
    </row>
    <row r="36" spans="1:8" ht="3.75" customHeight="1" thickTop="1" thickBot="1" x14ac:dyDescent="0.25">
      <c r="B36" s="18"/>
      <c r="D36" s="3"/>
      <c r="E36" s="3"/>
      <c r="H36" s="13"/>
    </row>
    <row r="37" spans="1:8" ht="16.5" thickTop="1" thickBot="1" x14ac:dyDescent="0.25">
      <c r="B37" s="18"/>
      <c r="D37" s="16">
        <f>ROUNDDOWN(H37,0)</f>
        <v>50</v>
      </c>
      <c r="E37" s="3"/>
      <c r="F37" s="11" t="s">
        <v>13</v>
      </c>
      <c r="H37" s="13">
        <f>(H35-ROUNDDOWN(H35,0))*60</f>
        <v>50.816777041975456</v>
      </c>
    </row>
    <row r="38" spans="1:8" ht="15.75" hidden="1" thickTop="1" x14ac:dyDescent="0.2">
      <c r="B38" s="8"/>
      <c r="C38" s="8"/>
      <c r="D38" s="14">
        <f>D20-D29</f>
        <v>55.864115771400549</v>
      </c>
      <c r="E38" s="14"/>
      <c r="F38" s="3" t="s">
        <v>3</v>
      </c>
    </row>
    <row r="39" spans="1:8" ht="24.75" customHeight="1" thickTop="1" x14ac:dyDescent="0.2">
      <c r="A39" s="3" t="s">
        <v>9</v>
      </c>
      <c r="B39" s="8"/>
      <c r="C39" s="8"/>
    </row>
    <row r="40" spans="1:8" hidden="1" x14ac:dyDescent="0.2">
      <c r="B40" s="8"/>
      <c r="C40" s="8"/>
    </row>
    <row r="41" spans="1:8" hidden="1" x14ac:dyDescent="0.2">
      <c r="B41" s="8" t="s">
        <v>4</v>
      </c>
      <c r="C41" s="8"/>
      <c r="D41" s="15">
        <f>D20*(D6+D5)/D5</f>
        <v>446.65874444444444</v>
      </c>
      <c r="E41" s="15"/>
      <c r="F41" s="3" t="s">
        <v>3</v>
      </c>
    </row>
    <row r="42" spans="1:8" x14ac:dyDescent="0.2"/>
    <row r="43" spans="1:8" x14ac:dyDescent="0.2"/>
    <row r="44" spans="1:8" x14ac:dyDescent="0.2"/>
    <row r="45" spans="1:8" x14ac:dyDescent="0.2"/>
    <row r="46" spans="1:8" x14ac:dyDescent="0.2"/>
    <row r="47" spans="1:8" x14ac:dyDescent="0.2"/>
    <row r="48" spans="1: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</sheetData>
  <sheetProtection algorithmName="SHA-512" hashValue="2u9BjwcE65bKqtRovZIGfiGPO2oK57Vwq8rlCoJ8T52siv9FzVRd0M4FnyEVj33vRXkQN9aQO09pzmP4hWmX6w==" saltValue="bUlQNgsP7o7mH1e/alg86Q==" spinCount="100000" sheet="1" objects="1" scenarios="1" selectLockedCells="1"/>
  <mergeCells count="5">
    <mergeCell ref="B13:B19"/>
    <mergeCell ref="B22:B28"/>
    <mergeCell ref="B31:B37"/>
    <mergeCell ref="B2:F2"/>
    <mergeCell ref="B3:F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AABuhamad</vt:lpstr>
    </vt:vector>
  </TitlesOfParts>
  <Company>Kuwait Oil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2024-03-24T08:44:19Z</dcterms:created>
  <dcterms:modified xsi:type="dcterms:W3CDTF">2024-03-26T11:25:23Z</dcterms:modified>
</cp:coreProperties>
</file>